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defaultThemeVersion="166925"/>
  <mc:AlternateContent xmlns:mc="http://schemas.openxmlformats.org/markup-compatibility/2006">
    <mc:Choice Requires="x15">
      <x15ac:absPath xmlns:x15ac="http://schemas.microsoft.com/office/spreadsheetml/2010/11/ac" url="\\samba.chem.gla.ac.uk\forgan-group\Yang Wang\Data\Cell Experiments\Cytotoxicity\CA@MOF-808(Fe)@AuNP@Mn@PEG\"/>
    </mc:Choice>
  </mc:AlternateContent>
  <xr:revisionPtr revIDLastSave="0" documentId="13_ncr:1_{F27D4D48-2CD1-4BAE-87B5-BDBA695DBE40}" xr6:coauthVersionLast="47" xr6:coauthVersionMax="47" xr10:uidLastSave="{00000000-0000-0000-0000-000000000000}"/>
  <bookViews>
    <workbookView xWindow="22932" yWindow="-108" windowWidth="30936" windowHeight="16896" xr2:uid="{00000000-000D-0000-FFFF-FFFF00000000}"/>
  </bookViews>
  <sheets>
    <sheet name="23-02-20 16-36-43 Yang-Alamar B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U5" i="1" l="1"/>
  <c r="U8" i="1"/>
  <c r="U11" i="1"/>
  <c r="U14" i="1"/>
  <c r="U17" i="1"/>
  <c r="U20" i="1"/>
  <c r="U23" i="1"/>
  <c r="U26" i="1"/>
  <c r="U29" i="1"/>
  <c r="U2" i="1"/>
  <c r="S3" i="1"/>
  <c r="S4" i="1"/>
  <c r="S5" i="1"/>
  <c r="S6" i="1"/>
  <c r="S7" i="1"/>
  <c r="S8" i="1"/>
  <c r="S9" i="1"/>
  <c r="S10" i="1"/>
  <c r="S11" i="1"/>
  <c r="S12" i="1"/>
  <c r="S13" i="1"/>
  <c r="S14" i="1"/>
  <c r="S15" i="1"/>
  <c r="S16" i="1"/>
  <c r="S17" i="1"/>
  <c r="S18" i="1"/>
  <c r="S19" i="1"/>
  <c r="S20" i="1"/>
  <c r="S21" i="1"/>
  <c r="S22" i="1"/>
  <c r="S23" i="1"/>
  <c r="S24" i="1"/>
  <c r="S25" i="1"/>
  <c r="S26" i="1"/>
  <c r="S27" i="1"/>
  <c r="S28" i="1"/>
  <c r="S29" i="1"/>
  <c r="S30" i="1"/>
  <c r="S31" i="1"/>
  <c r="S2" i="1"/>
  <c r="R3" i="1"/>
  <c r="R4" i="1"/>
  <c r="R5" i="1"/>
  <c r="R6" i="1"/>
  <c r="R7" i="1"/>
  <c r="R8" i="1"/>
  <c r="R9" i="1"/>
  <c r="R10" i="1"/>
  <c r="R11" i="1"/>
  <c r="R12" i="1"/>
  <c r="R13" i="1"/>
  <c r="R14" i="1"/>
  <c r="R15" i="1"/>
  <c r="R16" i="1"/>
  <c r="R17" i="1"/>
  <c r="R18" i="1"/>
  <c r="R19" i="1"/>
  <c r="R20" i="1"/>
  <c r="R21" i="1"/>
  <c r="R22" i="1"/>
  <c r="R23" i="1"/>
  <c r="R24" i="1"/>
  <c r="R25" i="1"/>
  <c r="R26" i="1"/>
  <c r="R27" i="1"/>
  <c r="R28" i="1"/>
  <c r="R29" i="1"/>
  <c r="R30" i="1"/>
  <c r="R31" i="1"/>
  <c r="R2" i="1"/>
  <c r="L20" i="1"/>
  <c r="L21" i="1"/>
  <c r="L22" i="1"/>
  <c r="L23" i="1"/>
  <c r="L19" i="1"/>
  <c r="K20" i="1"/>
  <c r="K21" i="1"/>
  <c r="K22" i="1"/>
  <c r="K23" i="1"/>
  <c r="K19" i="1"/>
  <c r="J20" i="1"/>
  <c r="J21" i="1"/>
  <c r="J22" i="1"/>
  <c r="J23" i="1"/>
  <c r="J19" i="1"/>
  <c r="I20" i="1"/>
  <c r="I21" i="1"/>
  <c r="I22" i="1"/>
  <c r="I23" i="1"/>
  <c r="I19" i="1"/>
  <c r="H20" i="1"/>
  <c r="H21" i="1"/>
  <c r="H22" i="1"/>
  <c r="H23" i="1"/>
  <c r="H19" i="1"/>
  <c r="G20" i="1"/>
  <c r="G21" i="1"/>
  <c r="G22" i="1"/>
  <c r="G23" i="1"/>
  <c r="G19" i="1"/>
  <c r="F20" i="1"/>
  <c r="F21" i="1"/>
  <c r="F22" i="1"/>
  <c r="F23" i="1"/>
  <c r="F19" i="1"/>
  <c r="E20" i="1"/>
  <c r="E21" i="1"/>
  <c r="E22" i="1"/>
  <c r="E23" i="1"/>
  <c r="E19" i="1"/>
  <c r="D20" i="1"/>
  <c r="D21" i="1"/>
  <c r="D22" i="1"/>
  <c r="D23" i="1"/>
  <c r="D19" i="1"/>
  <c r="C20" i="1"/>
  <c r="C21" i="1"/>
  <c r="C22" i="1"/>
  <c r="C23" i="1"/>
  <c r="C19" i="1"/>
</calcChain>
</file>

<file path=xl/sharedStrings.xml><?xml version="1.0" encoding="utf-8"?>
<sst xmlns="http://schemas.openxmlformats.org/spreadsheetml/2006/main" count="17" uniqueCount="17">
  <si>
    <t>User: USER</t>
  </si>
  <si>
    <t>Path: C:\Program Files (x86)\BMG\CLARIOstar\User\Data</t>
  </si>
  <si>
    <t>Test run no.: 1887</t>
  </si>
  <si>
    <t>Test name: Yang-Alamar Blue</t>
  </si>
  <si>
    <t>Date: 20/02/2023</t>
  </si>
  <si>
    <t>Time: 16:36:43</t>
  </si>
  <si>
    <t>ID1: HepG2-11-WY-03-034-48 h</t>
  </si>
  <si>
    <t>Fluorescence (FI)</t>
  </si>
  <si>
    <t>Well Scan: Average (557-10/593-10)</t>
  </si>
  <si>
    <t>A</t>
  </si>
  <si>
    <t>B</t>
  </si>
  <si>
    <t>C</t>
  </si>
  <si>
    <t>D</t>
  </si>
  <si>
    <t>E</t>
  </si>
  <si>
    <t>F</t>
  </si>
  <si>
    <t>G</t>
  </si>
  <si>
    <t>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</si>
</sst>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"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31"/>
  <sheetViews>
    <sheetView tabSelected="1" workbookViewId="0">
      <selection activeCell="W22" sqref="W22"/>
    </sheetView>
  </sheetViews>
  <sheetFormatPr defaultRowHeight="15" x14ac:dyDescent="0.25"/>
  <cols>
    <col min="19" max="19" width="11" bestFit="1" customWidth="1"/>
    <col min="21" max="21" width="11" bestFit="1" customWidth="1"/>
  </cols>
  <sheetData>
    <row r="1" spans="1:21" x14ac:dyDescent="0.25">
      <c r="A1" t="s">
        <v>0</v>
      </c>
      <c r="B1" t="s">
        <v>1</v>
      </c>
      <c r="C1" t="s">
        <v>2</v>
      </c>
    </row>
    <row r="2" spans="1:21" x14ac:dyDescent="0.25">
      <c r="A2" t="s">
        <v>3</v>
      </c>
      <c r="B2" t="s">
        <v>4</v>
      </c>
      <c r="C2" t="s">
        <v>5</v>
      </c>
      <c r="O2">
        <v>0</v>
      </c>
      <c r="P2">
        <v>57422.8</v>
      </c>
      <c r="Q2">
        <v>57518.866670000003</v>
      </c>
      <c r="R2">
        <f>P2/$Q$2</f>
        <v>0.9983298233160407</v>
      </c>
      <c r="S2">
        <f>R2*100</f>
        <v>99.832982331604072</v>
      </c>
      <c r="T2">
        <v>99.999999990000006</v>
      </c>
      <c r="U2">
        <f>_xlfn.STDEV.P(S2:S4)</f>
        <v>0.13426819214279345</v>
      </c>
    </row>
    <row r="3" spans="1:21" x14ac:dyDescent="0.25">
      <c r="P3">
        <v>57611.9</v>
      </c>
      <c r="R3">
        <f t="shared" ref="R3:R31" si="0">P3/$Q$2</f>
        <v>1.0016174402484972</v>
      </c>
      <c r="S3">
        <f t="shared" ref="S3:S31" si="1">R3*100</f>
        <v>100.16174402484972</v>
      </c>
    </row>
    <row r="4" spans="1:21" x14ac:dyDescent="0.25">
      <c r="A4" t="s">
        <v>6</v>
      </c>
      <c r="P4">
        <v>57521.9</v>
      </c>
      <c r="R4">
        <f t="shared" si="0"/>
        <v>1.0000527362616061</v>
      </c>
      <c r="S4">
        <f t="shared" si="1"/>
        <v>100.0052736261606</v>
      </c>
    </row>
    <row r="5" spans="1:21" x14ac:dyDescent="0.25">
      <c r="A5" t="s">
        <v>7</v>
      </c>
      <c r="O5">
        <v>1</v>
      </c>
      <c r="P5">
        <v>50286.5</v>
      </c>
      <c r="R5">
        <f t="shared" si="0"/>
        <v>0.87426096707548351</v>
      </c>
      <c r="S5">
        <f t="shared" si="1"/>
        <v>87.426096707548353</v>
      </c>
      <c r="T5">
        <v>87.501260450000004</v>
      </c>
      <c r="U5">
        <f t="shared" ref="U3:U31" si="2">_xlfn.STDEV.P(S5:S7)</f>
        <v>0.11350247891583989</v>
      </c>
    </row>
    <row r="6" spans="1:21" x14ac:dyDescent="0.25">
      <c r="P6">
        <v>50422</v>
      </c>
      <c r="R6">
        <f t="shared" si="0"/>
        <v>0.87661671585574719</v>
      </c>
      <c r="S6">
        <f t="shared" si="1"/>
        <v>87.661671585574723</v>
      </c>
    </row>
    <row r="7" spans="1:21" x14ac:dyDescent="0.25">
      <c r="A7" t="s">
        <v>8</v>
      </c>
      <c r="P7">
        <v>50280.7</v>
      </c>
      <c r="R7">
        <f t="shared" si="0"/>
        <v>0.87416013059632824</v>
      </c>
      <c r="S7">
        <f t="shared" si="1"/>
        <v>87.416013059632832</v>
      </c>
    </row>
    <row r="8" spans="1:21" x14ac:dyDescent="0.25">
      <c r="O8">
        <v>2</v>
      </c>
      <c r="P8">
        <v>43311.200000000004</v>
      </c>
      <c r="R8">
        <f t="shared" si="0"/>
        <v>0.75299119241147594</v>
      </c>
      <c r="S8">
        <f t="shared" si="1"/>
        <v>75.299119241147594</v>
      </c>
      <c r="T8">
        <v>76.21319613</v>
      </c>
      <c r="U8">
        <f t="shared" si="2"/>
        <v>1.0331035872984706</v>
      </c>
    </row>
    <row r="9" spans="1:21" x14ac:dyDescent="0.25">
      <c r="B9">
        <v>1</v>
      </c>
      <c r="C9">
        <v>2</v>
      </c>
      <c r="D9">
        <v>3</v>
      </c>
      <c r="E9">
        <v>4</v>
      </c>
      <c r="F9">
        <v>5</v>
      </c>
      <c r="G9">
        <v>6</v>
      </c>
      <c r="H9">
        <v>7</v>
      </c>
      <c r="I9">
        <v>8</v>
      </c>
      <c r="J9">
        <v>9</v>
      </c>
      <c r="K9">
        <v>10</v>
      </c>
      <c r="L9">
        <v>11</v>
      </c>
      <c r="M9">
        <v>12</v>
      </c>
      <c r="P9">
        <v>43532.1</v>
      </c>
      <c r="R9">
        <f t="shared" si="0"/>
        <v>0.75683167141930052</v>
      </c>
      <c r="S9">
        <f t="shared" si="1"/>
        <v>75.683167141930056</v>
      </c>
    </row>
    <row r="10" spans="1:21" x14ac:dyDescent="0.25">
      <c r="A10" t="s">
        <v>9</v>
      </c>
      <c r="B10">
        <v>31.1</v>
      </c>
      <c r="C10">
        <v>37.299999999999997</v>
      </c>
      <c r="D10">
        <v>36.200000000000003</v>
      </c>
      <c r="E10">
        <v>36.200000000000003</v>
      </c>
      <c r="F10">
        <v>35.6</v>
      </c>
      <c r="G10">
        <v>48.1</v>
      </c>
      <c r="H10">
        <v>35.700000000000003</v>
      </c>
      <c r="I10">
        <v>33</v>
      </c>
      <c r="J10">
        <v>32.9</v>
      </c>
      <c r="K10">
        <v>31.5</v>
      </c>
      <c r="L10">
        <v>32.9</v>
      </c>
      <c r="M10">
        <v>36</v>
      </c>
      <c r="P10">
        <v>44667.6</v>
      </c>
      <c r="R10">
        <f t="shared" si="0"/>
        <v>0.77657302005390849</v>
      </c>
      <c r="S10">
        <f t="shared" si="1"/>
        <v>77.657302005390846</v>
      </c>
    </row>
    <row r="11" spans="1:21" x14ac:dyDescent="0.25">
      <c r="A11" t="s">
        <v>10</v>
      </c>
      <c r="B11">
        <v>112.7</v>
      </c>
      <c r="C11">
        <v>59514.5</v>
      </c>
      <c r="D11">
        <v>51834.3</v>
      </c>
      <c r="E11">
        <v>45512.3</v>
      </c>
      <c r="F11">
        <v>35974.699999999997</v>
      </c>
      <c r="G11">
        <v>22986.9</v>
      </c>
      <c r="H11">
        <v>15088.6</v>
      </c>
      <c r="I11">
        <v>12188.8</v>
      </c>
      <c r="J11">
        <v>9240.5</v>
      </c>
      <c r="K11">
        <v>7656</v>
      </c>
      <c r="L11">
        <v>7708.8</v>
      </c>
      <c r="M11">
        <v>61.9</v>
      </c>
      <c r="O11">
        <v>3</v>
      </c>
      <c r="P11">
        <v>33740.6</v>
      </c>
      <c r="R11">
        <f t="shared" si="0"/>
        <v>0.58660057044548852</v>
      </c>
      <c r="S11">
        <f t="shared" si="1"/>
        <v>58.66005704454885</v>
      </c>
      <c r="T11">
        <v>58.523638040000002</v>
      </c>
      <c r="U11">
        <f t="shared" si="2"/>
        <v>0.32590543413788542</v>
      </c>
    </row>
    <row r="12" spans="1:21" x14ac:dyDescent="0.25">
      <c r="A12" t="s">
        <v>11</v>
      </c>
      <c r="B12">
        <v>154.30000000000001</v>
      </c>
      <c r="C12">
        <v>59804.7</v>
      </c>
      <c r="D12">
        <v>52469.4</v>
      </c>
      <c r="E12">
        <v>45733.2</v>
      </c>
      <c r="F12">
        <v>36636.400000000001</v>
      </c>
      <c r="G12">
        <v>23720.1</v>
      </c>
      <c r="H12">
        <v>15692.8</v>
      </c>
      <c r="I12">
        <v>12557.7</v>
      </c>
      <c r="J12">
        <v>9041.9</v>
      </c>
      <c r="K12">
        <v>9152.9</v>
      </c>
      <c r="L12">
        <v>6747.4</v>
      </c>
      <c r="M12">
        <v>55.5</v>
      </c>
      <c r="P12">
        <v>33842.200000000004</v>
      </c>
      <c r="R12">
        <f t="shared" si="0"/>
        <v>0.58836694739068995</v>
      </c>
      <c r="S12">
        <f t="shared" si="1"/>
        <v>58.836694739068996</v>
      </c>
    </row>
    <row r="13" spans="1:21" x14ac:dyDescent="0.25">
      <c r="A13" t="s">
        <v>12</v>
      </c>
      <c r="B13">
        <v>148.30000000000001</v>
      </c>
      <c r="C13">
        <v>59703.6</v>
      </c>
      <c r="D13">
        <v>52604.9</v>
      </c>
      <c r="E13">
        <v>47023.1</v>
      </c>
      <c r="F13">
        <v>36076.300000000003</v>
      </c>
      <c r="G13">
        <v>22109.8</v>
      </c>
      <c r="H13">
        <v>14858.8</v>
      </c>
      <c r="I13">
        <v>10878.1</v>
      </c>
      <c r="J13">
        <v>9317.7999999999993</v>
      </c>
      <c r="K13">
        <v>8070.8</v>
      </c>
      <c r="L13">
        <v>6703.2</v>
      </c>
      <c r="M13">
        <v>54.2</v>
      </c>
      <c r="P13">
        <v>33403.599999999999</v>
      </c>
      <c r="R13">
        <f t="shared" si="0"/>
        <v>0.58074162329457446</v>
      </c>
      <c r="S13">
        <f t="shared" si="1"/>
        <v>58.074162329457444</v>
      </c>
    </row>
    <row r="14" spans="1:21" x14ac:dyDescent="0.25">
      <c r="A14" t="s">
        <v>13</v>
      </c>
      <c r="B14">
        <v>112.4</v>
      </c>
      <c r="C14">
        <v>58166.1</v>
      </c>
      <c r="D14">
        <v>52463.6</v>
      </c>
      <c r="E14">
        <v>46868.7</v>
      </c>
      <c r="F14">
        <v>35637.699999999997</v>
      </c>
      <c r="G14">
        <v>20432.5</v>
      </c>
      <c r="H14">
        <v>15161.6</v>
      </c>
      <c r="I14">
        <v>11739</v>
      </c>
      <c r="J14">
        <v>9517.4</v>
      </c>
      <c r="K14">
        <v>8069.1</v>
      </c>
      <c r="L14">
        <v>7892.1</v>
      </c>
      <c r="M14">
        <v>61.6</v>
      </c>
      <c r="O14">
        <v>4</v>
      </c>
      <c r="P14">
        <v>20785.2</v>
      </c>
      <c r="R14">
        <f t="shared" si="0"/>
        <v>0.36136317009251667</v>
      </c>
      <c r="S14">
        <f t="shared" si="1"/>
        <v>36.13631700925167</v>
      </c>
      <c r="T14">
        <v>35.121055929999997</v>
      </c>
      <c r="U14">
        <f t="shared" si="2"/>
        <v>0.71789985003859313</v>
      </c>
    </row>
    <row r="15" spans="1:21" x14ac:dyDescent="0.25">
      <c r="A15" t="s">
        <v>14</v>
      </c>
      <c r="B15">
        <v>114.1</v>
      </c>
      <c r="C15">
        <v>59613.599999999999</v>
      </c>
      <c r="D15">
        <v>53466.3</v>
      </c>
      <c r="E15">
        <v>43084.2</v>
      </c>
      <c r="F15">
        <v>34514.6</v>
      </c>
      <c r="G15">
        <v>22112.1</v>
      </c>
      <c r="H15">
        <v>15325.3</v>
      </c>
      <c r="I15">
        <v>11264.9</v>
      </c>
      <c r="J15">
        <v>9851.7999999999993</v>
      </c>
      <c r="K15">
        <v>8618.6</v>
      </c>
      <c r="L15">
        <v>7406.5</v>
      </c>
      <c r="M15">
        <v>56.6</v>
      </c>
      <c r="P15">
        <v>19908.099999999999</v>
      </c>
      <c r="R15">
        <f t="shared" si="0"/>
        <v>0.34611426046027127</v>
      </c>
      <c r="S15">
        <f t="shared" si="1"/>
        <v>34.611426046027127</v>
      </c>
    </row>
    <row r="16" spans="1:21" x14ac:dyDescent="0.25">
      <c r="A16" t="s">
        <v>15</v>
      </c>
      <c r="B16">
        <v>112.1</v>
      </c>
      <c r="C16">
        <v>2091.6999999999998</v>
      </c>
      <c r="D16">
        <v>2182.9</v>
      </c>
      <c r="E16">
        <v>2201.1</v>
      </c>
      <c r="F16">
        <v>2234.1</v>
      </c>
      <c r="G16">
        <v>2201.6999999999998</v>
      </c>
      <c r="H16">
        <v>2363.4</v>
      </c>
      <c r="I16">
        <v>2095.4</v>
      </c>
      <c r="J16">
        <v>2094.4</v>
      </c>
      <c r="K16">
        <v>2138.6999999999998</v>
      </c>
      <c r="L16">
        <v>2088.3000000000002</v>
      </c>
      <c r="M16">
        <v>60.9</v>
      </c>
      <c r="P16">
        <v>19910.399999999998</v>
      </c>
      <c r="R16">
        <f t="shared" si="0"/>
        <v>0.34615424733993627</v>
      </c>
      <c r="S16">
        <f t="shared" si="1"/>
        <v>34.615424733993628</v>
      </c>
    </row>
    <row r="17" spans="1:21" x14ac:dyDescent="0.25">
      <c r="A17" t="s">
        <v>16</v>
      </c>
      <c r="B17">
        <v>30.8</v>
      </c>
      <c r="C17">
        <v>31.4</v>
      </c>
      <c r="D17">
        <v>30.1</v>
      </c>
      <c r="E17">
        <v>31.1</v>
      </c>
      <c r="F17">
        <v>32.4</v>
      </c>
      <c r="G17">
        <v>34.4</v>
      </c>
      <c r="H17">
        <v>32.200000000000003</v>
      </c>
      <c r="I17">
        <v>31.9</v>
      </c>
      <c r="J17">
        <v>31.8</v>
      </c>
      <c r="K17">
        <v>32.1</v>
      </c>
      <c r="L17">
        <v>32.299999999999997</v>
      </c>
      <c r="M17">
        <v>33.9</v>
      </c>
      <c r="O17">
        <v>5</v>
      </c>
      <c r="P17">
        <v>12725.2</v>
      </c>
      <c r="R17">
        <f t="shared" si="0"/>
        <v>0.22123523526650182</v>
      </c>
      <c r="S17">
        <f t="shared" si="1"/>
        <v>22.123523526650182</v>
      </c>
      <c r="T17">
        <v>22.303000870000002</v>
      </c>
      <c r="U17">
        <f t="shared" si="2"/>
        <v>0.17206336104228778</v>
      </c>
    </row>
    <row r="18" spans="1:21" x14ac:dyDescent="0.25">
      <c r="P18">
        <v>12798.2</v>
      </c>
      <c r="R18">
        <f t="shared" si="0"/>
        <v>0.22250438405586895</v>
      </c>
      <c r="S18">
        <f t="shared" si="1"/>
        <v>22.250438405586895</v>
      </c>
    </row>
    <row r="19" spans="1:21" x14ac:dyDescent="0.25">
      <c r="C19">
        <f>C11-2091.7</f>
        <v>57422.8</v>
      </c>
      <c r="D19">
        <f>D11-2182.9</f>
        <v>49651.4</v>
      </c>
      <c r="E19">
        <f>E11-2201.1</f>
        <v>43311.200000000004</v>
      </c>
      <c r="F19">
        <f>F11-2234.1</f>
        <v>33740.6</v>
      </c>
      <c r="G19">
        <f>G11-2201.7</f>
        <v>20785.2</v>
      </c>
      <c r="H19">
        <f>H11-2363.4</f>
        <v>12725.2</v>
      </c>
      <c r="I19">
        <f>I11-2095.4</f>
        <v>10093.4</v>
      </c>
      <c r="J19">
        <f>J11-2094.4</f>
        <v>7146.1</v>
      </c>
      <c r="K19">
        <f>K11-2138.7</f>
        <v>5517.3</v>
      </c>
      <c r="L19">
        <f>L11-2088.3</f>
        <v>5620.5</v>
      </c>
      <c r="P19">
        <v>12961.9</v>
      </c>
      <c r="R19">
        <f t="shared" si="0"/>
        <v>0.22535040675202508</v>
      </c>
      <c r="S19">
        <f t="shared" si="1"/>
        <v>22.535040675202509</v>
      </c>
    </row>
    <row r="20" spans="1:21" x14ac:dyDescent="0.25">
      <c r="C20">
        <f t="shared" ref="C20:C25" si="3">C12-2091.7</f>
        <v>57713</v>
      </c>
      <c r="D20">
        <f t="shared" ref="D20:D23" si="4">D12-2182.9</f>
        <v>50286.5</v>
      </c>
      <c r="E20">
        <f t="shared" ref="E20:E23" si="5">E12-2201.1</f>
        <v>43532.1</v>
      </c>
      <c r="F20">
        <f t="shared" ref="F20:F23" si="6">F12-2234.1</f>
        <v>34402.300000000003</v>
      </c>
      <c r="G20">
        <f t="shared" ref="G20:G23" si="7">G12-2201.7</f>
        <v>21518.399999999998</v>
      </c>
      <c r="H20">
        <f t="shared" ref="H20:H23" si="8">H12-2363.4</f>
        <v>13329.4</v>
      </c>
      <c r="I20">
        <f t="shared" ref="I20:I23" si="9">I12-2095.4</f>
        <v>10462.300000000001</v>
      </c>
      <c r="J20">
        <f t="shared" ref="J20:J23" si="10">J12-2094.4</f>
        <v>6947.5</v>
      </c>
      <c r="K20">
        <f t="shared" ref="K20:K23" si="11">K12-2138.7</f>
        <v>7014.2</v>
      </c>
      <c r="L20">
        <f t="shared" ref="L20:L23" si="12">L12-2088.3</f>
        <v>4659.0999999999995</v>
      </c>
      <c r="O20">
        <v>6</v>
      </c>
      <c r="P20">
        <v>10093.4</v>
      </c>
      <c r="R20">
        <f t="shared" si="0"/>
        <v>0.17547981356983852</v>
      </c>
      <c r="S20">
        <f t="shared" si="1"/>
        <v>17.547981356983851</v>
      </c>
      <c r="T20">
        <v>16.751894740000001</v>
      </c>
      <c r="U20">
        <f t="shared" si="2"/>
        <v>0.65582669134099592</v>
      </c>
    </row>
    <row r="21" spans="1:21" x14ac:dyDescent="0.25">
      <c r="C21">
        <f t="shared" si="3"/>
        <v>57611.9</v>
      </c>
      <c r="D21">
        <f t="shared" si="4"/>
        <v>50422</v>
      </c>
      <c r="E21">
        <f t="shared" si="5"/>
        <v>44822</v>
      </c>
      <c r="F21">
        <f t="shared" si="6"/>
        <v>33842.200000000004</v>
      </c>
      <c r="G21">
        <f t="shared" si="7"/>
        <v>19908.099999999999</v>
      </c>
      <c r="H21">
        <f t="shared" si="8"/>
        <v>12495.4</v>
      </c>
      <c r="I21">
        <f t="shared" si="9"/>
        <v>8782.7000000000007</v>
      </c>
      <c r="J21">
        <f t="shared" si="10"/>
        <v>7223.4</v>
      </c>
      <c r="K21">
        <f t="shared" si="11"/>
        <v>5932.1</v>
      </c>
      <c r="L21">
        <f t="shared" si="12"/>
        <v>4614.8999999999996</v>
      </c>
      <c r="P21">
        <v>9643.6</v>
      </c>
      <c r="R21">
        <f t="shared" si="0"/>
        <v>0.16765977075535449</v>
      </c>
      <c r="S21">
        <f t="shared" si="1"/>
        <v>16.765977075535449</v>
      </c>
    </row>
    <row r="22" spans="1:21" x14ac:dyDescent="0.25">
      <c r="C22">
        <f t="shared" si="3"/>
        <v>56074.400000000001</v>
      </c>
      <c r="D22">
        <f t="shared" si="4"/>
        <v>50280.7</v>
      </c>
      <c r="E22">
        <f t="shared" si="5"/>
        <v>44667.6</v>
      </c>
      <c r="F22">
        <f t="shared" si="6"/>
        <v>33403.599999999999</v>
      </c>
      <c r="G22">
        <f t="shared" si="7"/>
        <v>18230.8</v>
      </c>
      <c r="H22">
        <f t="shared" si="8"/>
        <v>12798.2</v>
      </c>
      <c r="I22">
        <f t="shared" si="9"/>
        <v>9643.6</v>
      </c>
      <c r="J22">
        <f t="shared" si="10"/>
        <v>7423</v>
      </c>
      <c r="K22">
        <f t="shared" si="11"/>
        <v>5930.4000000000005</v>
      </c>
      <c r="L22">
        <f t="shared" si="12"/>
        <v>5803.8</v>
      </c>
      <c r="P22">
        <v>9169.5</v>
      </c>
      <c r="R22">
        <f t="shared" si="0"/>
        <v>0.15941725786440986</v>
      </c>
      <c r="S22">
        <f t="shared" si="1"/>
        <v>15.941725786440985</v>
      </c>
    </row>
    <row r="23" spans="1:21" x14ac:dyDescent="0.25">
      <c r="C23">
        <f t="shared" si="3"/>
        <v>57521.9</v>
      </c>
      <c r="D23">
        <f t="shared" si="4"/>
        <v>51283.4</v>
      </c>
      <c r="E23">
        <f t="shared" si="5"/>
        <v>40883.1</v>
      </c>
      <c r="F23">
        <f t="shared" si="6"/>
        <v>32280.5</v>
      </c>
      <c r="G23">
        <f t="shared" si="7"/>
        <v>19910.399999999998</v>
      </c>
      <c r="H23">
        <f t="shared" si="8"/>
        <v>12961.9</v>
      </c>
      <c r="I23">
        <f t="shared" si="9"/>
        <v>9169.5</v>
      </c>
      <c r="J23">
        <f t="shared" si="10"/>
        <v>7757.4</v>
      </c>
      <c r="K23">
        <f t="shared" si="11"/>
        <v>6479.9000000000005</v>
      </c>
      <c r="L23">
        <f t="shared" si="12"/>
        <v>5318.2</v>
      </c>
      <c r="O23">
        <v>7</v>
      </c>
      <c r="P23">
        <v>7146.1</v>
      </c>
      <c r="R23">
        <f t="shared" si="0"/>
        <v>0.12423923511912965</v>
      </c>
      <c r="S23">
        <f t="shared" si="1"/>
        <v>12.423923511912966</v>
      </c>
      <c r="T23">
        <v>12.62918949</v>
      </c>
      <c r="U23">
        <f t="shared" si="2"/>
        <v>0.20282294102882242</v>
      </c>
    </row>
    <row r="24" spans="1:21" x14ac:dyDescent="0.25">
      <c r="P24">
        <v>7223.4</v>
      </c>
      <c r="R24">
        <f t="shared" si="0"/>
        <v>0.12558314198787046</v>
      </c>
      <c r="S24">
        <f t="shared" si="1"/>
        <v>12.558314198787047</v>
      </c>
    </row>
    <row r="25" spans="1:21" x14ac:dyDescent="0.25">
      <c r="P25">
        <v>7423</v>
      </c>
      <c r="R25">
        <f t="shared" si="0"/>
        <v>0.12905330771879758</v>
      </c>
      <c r="S25">
        <f t="shared" si="1"/>
        <v>12.905330771879758</v>
      </c>
    </row>
    <row r="26" spans="1:21" x14ac:dyDescent="0.25">
      <c r="O26">
        <v>8</v>
      </c>
      <c r="P26">
        <v>5932.1</v>
      </c>
      <c r="R26">
        <f t="shared" si="0"/>
        <v>0.1031331168959557</v>
      </c>
      <c r="S26">
        <f t="shared" si="1"/>
        <v>10.313311689595569</v>
      </c>
      <c r="T26">
        <v>10.62978756</v>
      </c>
      <c r="U26">
        <f t="shared" si="2"/>
        <v>0.44965597632679383</v>
      </c>
    </row>
    <row r="27" spans="1:21" x14ac:dyDescent="0.25">
      <c r="P27">
        <v>5930.4000000000005</v>
      </c>
      <c r="R27">
        <f t="shared" si="0"/>
        <v>0.10310356137620331</v>
      </c>
      <c r="S27">
        <f t="shared" si="1"/>
        <v>10.310356137620332</v>
      </c>
    </row>
    <row r="28" spans="1:21" x14ac:dyDescent="0.25">
      <c r="P28">
        <v>6479.9000000000005</v>
      </c>
      <c r="R28">
        <f t="shared" si="0"/>
        <v>0.11265694849616549</v>
      </c>
      <c r="S28">
        <f t="shared" si="1"/>
        <v>11.265694849616549</v>
      </c>
    </row>
    <row r="29" spans="1:21" x14ac:dyDescent="0.25">
      <c r="O29">
        <v>9</v>
      </c>
      <c r="P29">
        <v>5620.5</v>
      </c>
      <c r="R29">
        <f t="shared" si="0"/>
        <v>9.7715763981342019E-2</v>
      </c>
      <c r="S29">
        <f t="shared" si="1"/>
        <v>9.7715763981342025</v>
      </c>
      <c r="T29">
        <v>9.0392369800000001</v>
      </c>
      <c r="U29">
        <f t="shared" si="2"/>
        <v>0.69785567296706408</v>
      </c>
    </row>
    <row r="30" spans="1:21" x14ac:dyDescent="0.25">
      <c r="P30">
        <v>4659.0999999999995</v>
      </c>
      <c r="R30">
        <f t="shared" si="0"/>
        <v>8.1001248281375421E-2</v>
      </c>
      <c r="S30">
        <f t="shared" si="1"/>
        <v>8.1001248281375418</v>
      </c>
    </row>
    <row r="31" spans="1:21" x14ac:dyDescent="0.25">
      <c r="P31">
        <v>5318.2</v>
      </c>
      <c r="R31">
        <f t="shared" si="0"/>
        <v>9.2460097145373732E-2</v>
      </c>
      <c r="S31">
        <f t="shared" si="1"/>
        <v>9.2460097145373723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23-02-20 16-36-43 Yang-Alamar B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Yang Wang (PGR)</cp:lastModifiedBy>
  <dcterms:created xsi:type="dcterms:W3CDTF">2023-02-20T16:43:03Z</dcterms:created>
  <dcterms:modified xsi:type="dcterms:W3CDTF">2023-02-20T17:04:27Z</dcterms:modified>
</cp:coreProperties>
</file>